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kitces.sharepoint.com/Editorial/Blog Posts/Article Graphics/Blog Images/2024/Michael Kitces - Advisor Marketing KPIs/"/>
    </mc:Choice>
  </mc:AlternateContent>
  <xr:revisionPtr revIDLastSave="92" documentId="8_{FF2BFC00-ECA0-43A0-9375-47297D4D620C}" xr6:coauthVersionLast="47" xr6:coauthVersionMax="47" xr10:uidLastSave="{9F9067CD-54AC-4F03-ADB9-EF0EC99CBD76}"/>
  <bookViews>
    <workbookView xWindow="-120" yWindow="-120" windowWidth="29040" windowHeight="15720" activeTab="2" xr2:uid="{740F2881-4F22-4170-8305-6460AACE3BCA}"/>
  </bookViews>
  <sheets>
    <sheet name="Marketing Activity" sheetId="1" r:id="rId1"/>
    <sheet name="Prospect Pipeline" sheetId="2" r:id="rId2"/>
    <sheet name="Marketing KPI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3" l="1"/>
  <c r="G4" i="3"/>
  <c r="F4" i="3"/>
  <c r="L4" i="2"/>
  <c r="E4" i="3" s="1"/>
  <c r="D4" i="3"/>
  <c r="C4" i="3"/>
  <c r="F4" i="1"/>
  <c r="B6" i="3"/>
  <c r="B5" i="3"/>
  <c r="B4" i="3" l="1"/>
</calcChain>
</file>

<file path=xl/sharedStrings.xml><?xml version="1.0" encoding="utf-8"?>
<sst xmlns="http://schemas.openxmlformats.org/spreadsheetml/2006/main" count="49" uniqueCount="40">
  <si>
    <t>Month-Year</t>
  </si>
  <si>
    <t>Activity #1</t>
  </si>
  <si>
    <t>Website Visitors (Users)</t>
  </si>
  <si>
    <t>Marketing $$ Spent</t>
  </si>
  <si>
    <t># of Prospect Inquiries</t>
  </si>
  <si>
    <t>Name</t>
  </si>
  <si>
    <t>Inquiry Date</t>
  </si>
  <si>
    <t>Source</t>
  </si>
  <si>
    <t>Revenue Opportunity</t>
  </si>
  <si>
    <t>Qualified?</t>
  </si>
  <si>
    <t>Meeting #1</t>
  </si>
  <si>
    <t>Meeting #2</t>
  </si>
  <si>
    <t>Meeting #3</t>
  </si>
  <si>
    <t>Close Date</t>
  </si>
  <si>
    <t>1st Year Revenue</t>
  </si>
  <si>
    <t>Sample Smith</t>
  </si>
  <si>
    <t>Google Search</t>
  </si>
  <si>
    <t>Yes</t>
  </si>
  <si>
    <t>Active/Closed/Dead</t>
  </si>
  <si>
    <t>Closed</t>
  </si>
  <si>
    <t>Time/Prospect</t>
  </si>
  <si>
    <t>Qualified Lead Rate</t>
  </si>
  <si>
    <t>Sales Conversion Rate</t>
  </si>
  <si>
    <t>Days To Close</t>
  </si>
  <si>
    <t>New Rev/Client</t>
  </si>
  <si>
    <t>Pipeline Opportunity</t>
  </si>
  <si>
    <t>Client Acquisition Cost</t>
  </si>
  <si>
    <t>Year</t>
  </si>
  <si>
    <t>Marketing Time (Hours)</t>
  </si>
  <si>
    <t>Notes</t>
  </si>
  <si>
    <t>Sample</t>
  </si>
  <si>
    <t>Active</t>
  </si>
  <si>
    <t>Example Edward</t>
  </si>
  <si>
    <t>Referral</t>
  </si>
  <si>
    <t>Annual Income</t>
  </si>
  <si>
    <t>Hours Worked</t>
  </si>
  <si>
    <t>Sales Meeting Time</t>
  </si>
  <si>
    <t>LEGEND</t>
  </si>
  <si>
    <t>Enter Data Into These Cells</t>
  </si>
  <si>
    <t>Auto-Calculated Cells - Do Not 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</si>
</sst>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2"/>
      <color rgb="FF0C0C0C"/>
      <name val="Inherit"/>
    </font>
    <font>
      <b/>
      <sz val="11"/>
      <color theme="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00549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2"/>
    </xf>
    <xf numFmtId="165" fontId="0" fillId="2" borderId="0" xfId="1" applyNumberFormat="1" applyFont="1" applyFill="1"/>
    <xf numFmtId="0" fontId="0" fillId="2" borderId="0" xfId="0" applyFill="1"/>
    <xf numFmtId="164" fontId="0" fillId="3" borderId="0" xfId="0" applyNumberFormat="1" applyFill="1"/>
    <xf numFmtId="9" fontId="0" fillId="3" borderId="0" xfId="2" applyFont="1" applyFill="1"/>
    <xf numFmtId="0" fontId="0" fillId="3" borderId="0" xfId="0" applyFill="1"/>
    <xf numFmtId="165" fontId="0" fillId="3" borderId="0" xfId="1" applyNumberFormat="1" applyFont="1" applyFill="1"/>
    <xf numFmtId="14" fontId="0" fillId="2" borderId="0" xfId="0" applyNumberFormat="1" applyFill="1"/>
    <xf numFmtId="6" fontId="0" fillId="2" borderId="0" xfId="0" applyNumberFormat="1" applyFill="1"/>
    <xf numFmtId="17" fontId="0" fillId="2" borderId="0" xfId="0" applyNumberFormat="1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5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975E3-514D-4866-80BF-850AB13C54A4}">
  <dimension ref="A1:H15"/>
  <sheetViews>
    <sheetView workbookViewId="0">
      <selection activeCell="K10" sqref="K10"/>
    </sheetView>
  </sheetViews>
  <sheetFormatPr defaultRowHeight="15"/>
  <cols>
    <col min="1" max="1" width="11.42578125" bestFit="1" customWidth="1"/>
    <col min="2" max="2" width="10.140625" customWidth="1"/>
    <col min="3" max="3" width="23.28515625" bestFit="1" customWidth="1"/>
    <col min="4" max="4" width="18.28515625" bestFit="1" customWidth="1"/>
    <col min="5" max="5" width="22.42578125" bestFit="1" customWidth="1"/>
    <col min="6" max="6" width="21.5703125" bestFit="1" customWidth="1"/>
    <col min="9" max="9" width="30.85546875" bestFit="1" customWidth="1"/>
  </cols>
  <sheetData>
    <row r="1" spans="1:8">
      <c r="A1" s="1" t="s">
        <v>37</v>
      </c>
      <c r="B1" s="13" t="s">
        <v>38</v>
      </c>
      <c r="C1" s="13"/>
      <c r="D1" s="14" t="s">
        <v>39</v>
      </c>
      <c r="E1" s="14"/>
    </row>
    <row r="3" spans="1:8" s="1" customForma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28</v>
      </c>
      <c r="F3" s="15" t="s">
        <v>4</v>
      </c>
      <c r="G3" s="15" t="s">
        <v>29</v>
      </c>
    </row>
    <row r="4" spans="1:8">
      <c r="A4" s="12">
        <v>45292</v>
      </c>
      <c r="B4" s="5">
        <v>12</v>
      </c>
      <c r="C4" s="5">
        <v>247</v>
      </c>
      <c r="D4" s="5">
        <v>300</v>
      </c>
      <c r="E4" s="5">
        <v>9</v>
      </c>
      <c r="F4" s="8">
        <f>COUNTIFS('Prospect Pipeline'!B:B,"&gt;="&amp;A4,'Prospect Pipeline'!B:B,"&lt;="&amp;A4+DAY(EOMONTH(A4,0)))</f>
        <v>1</v>
      </c>
      <c r="G4" s="2" t="s">
        <v>30</v>
      </c>
      <c r="H4" s="3"/>
    </row>
    <row r="5" spans="1:8">
      <c r="A5" s="12">
        <v>45323</v>
      </c>
      <c r="B5" s="5">
        <v>13</v>
      </c>
      <c r="C5" s="5">
        <v>311</v>
      </c>
      <c r="D5" s="5">
        <v>350</v>
      </c>
      <c r="E5" s="5">
        <v>13</v>
      </c>
      <c r="F5" s="8">
        <v>2</v>
      </c>
      <c r="G5" s="2" t="s">
        <v>30</v>
      </c>
    </row>
    <row r="6" spans="1:8">
      <c r="A6" s="12">
        <v>45352</v>
      </c>
      <c r="B6" s="5"/>
      <c r="C6" s="5"/>
      <c r="D6" s="5"/>
      <c r="E6" s="5"/>
      <c r="F6" s="8"/>
    </row>
    <row r="7" spans="1:8">
      <c r="A7" s="12">
        <v>45383</v>
      </c>
      <c r="B7" s="5"/>
      <c r="C7" s="5"/>
      <c r="D7" s="5"/>
      <c r="E7" s="5"/>
      <c r="F7" s="8"/>
    </row>
    <row r="8" spans="1:8">
      <c r="A8" s="12">
        <v>45413</v>
      </c>
      <c r="B8" s="5"/>
      <c r="C8" s="5"/>
      <c r="D8" s="5"/>
      <c r="E8" s="5"/>
      <c r="F8" s="8"/>
    </row>
    <row r="9" spans="1:8">
      <c r="A9" s="12">
        <v>45444</v>
      </c>
      <c r="B9" s="5"/>
      <c r="C9" s="5"/>
      <c r="D9" s="5"/>
      <c r="E9" s="5"/>
      <c r="F9" s="8"/>
    </row>
    <row r="10" spans="1:8">
      <c r="A10" s="12">
        <v>45474</v>
      </c>
      <c r="B10" s="5"/>
      <c r="C10" s="5"/>
      <c r="D10" s="5"/>
      <c r="E10" s="5"/>
      <c r="F10" s="8"/>
    </row>
    <row r="11" spans="1:8">
      <c r="A11" s="12">
        <v>45505</v>
      </c>
      <c r="B11" s="5"/>
      <c r="C11" s="5"/>
      <c r="D11" s="5"/>
      <c r="E11" s="5"/>
      <c r="F11" s="8"/>
    </row>
    <row r="12" spans="1:8">
      <c r="A12" s="12">
        <v>45536</v>
      </c>
      <c r="B12" s="5"/>
      <c r="C12" s="5"/>
      <c r="D12" s="5"/>
      <c r="E12" s="5"/>
      <c r="F12" s="8"/>
    </row>
    <row r="13" spans="1:8">
      <c r="A13" s="12">
        <v>45566</v>
      </c>
      <c r="B13" s="5"/>
      <c r="C13" s="5"/>
      <c r="D13" s="5"/>
      <c r="E13" s="5"/>
      <c r="F13" s="8"/>
    </row>
    <row r="14" spans="1:8">
      <c r="A14" s="12">
        <v>45597</v>
      </c>
      <c r="B14" s="5"/>
      <c r="C14" s="5"/>
      <c r="D14" s="5"/>
      <c r="E14" s="5"/>
      <c r="F14" s="8"/>
    </row>
    <row r="15" spans="1:8">
      <c r="A15" s="12">
        <v>45627</v>
      </c>
      <c r="B15" s="5"/>
      <c r="C15" s="5"/>
      <c r="D15" s="5"/>
      <c r="E15" s="5"/>
      <c r="F15" s="8"/>
    </row>
  </sheetData>
  <mergeCells count="2">
    <mergeCell ref="B1:C1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4FD92-C4C4-4006-BA77-7050F1E15E3A}">
  <dimension ref="A1:L30"/>
  <sheetViews>
    <sheetView workbookViewId="0">
      <selection activeCell="N17" sqref="N17"/>
    </sheetView>
  </sheetViews>
  <sheetFormatPr defaultRowHeight="15"/>
  <cols>
    <col min="1" max="1" width="14.140625" bestFit="1" customWidth="1"/>
    <col min="2" max="2" width="12.140625" customWidth="1"/>
    <col min="3" max="3" width="16.140625" customWidth="1"/>
    <col min="4" max="4" width="12.5703125" customWidth="1"/>
    <col min="5" max="5" width="10.7109375" customWidth="1"/>
    <col min="6" max="6" width="11.5703125" customWidth="1"/>
    <col min="7" max="7" width="10.5703125" customWidth="1"/>
    <col min="8" max="8" width="12.140625" customWidth="1"/>
    <col min="9" max="9" width="13.140625" customWidth="1"/>
    <col min="10" max="10" width="14.85546875" bestFit="1" customWidth="1"/>
    <col min="11" max="11" width="22.140625" customWidth="1"/>
    <col min="12" max="12" width="16.85546875" customWidth="1"/>
    <col min="14" max="14" width="30.85546875" bestFit="1" customWidth="1"/>
  </cols>
  <sheetData>
    <row r="1" spans="1:12">
      <c r="A1" s="1" t="s">
        <v>37</v>
      </c>
      <c r="B1" s="13" t="s">
        <v>38</v>
      </c>
      <c r="C1" s="13"/>
      <c r="D1" s="14" t="s">
        <v>39</v>
      </c>
      <c r="E1" s="14"/>
      <c r="F1" s="14"/>
    </row>
    <row r="3" spans="1:12" s="17" customFormat="1" ht="31.5" customHeight="1">
      <c r="A3" s="16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6" t="s">
        <v>10</v>
      </c>
      <c r="G3" s="16" t="s">
        <v>11</v>
      </c>
      <c r="H3" s="16" t="s">
        <v>12</v>
      </c>
      <c r="I3" s="16" t="s">
        <v>13</v>
      </c>
      <c r="J3" s="16" t="s">
        <v>14</v>
      </c>
      <c r="K3" s="16" t="s">
        <v>18</v>
      </c>
      <c r="L3" s="16" t="s">
        <v>23</v>
      </c>
    </row>
    <row r="4" spans="1:12">
      <c r="A4" s="5" t="s">
        <v>15</v>
      </c>
      <c r="B4" s="10">
        <v>45295</v>
      </c>
      <c r="C4" s="5" t="s">
        <v>16</v>
      </c>
      <c r="D4" s="11">
        <v>5000</v>
      </c>
      <c r="E4" s="5" t="s">
        <v>17</v>
      </c>
      <c r="F4" s="10">
        <v>45297</v>
      </c>
      <c r="G4" s="10">
        <v>45310</v>
      </c>
      <c r="H4" s="10">
        <v>45317</v>
      </c>
      <c r="I4" s="10">
        <v>45318</v>
      </c>
      <c r="J4" s="11">
        <v>4500</v>
      </c>
      <c r="K4" s="5" t="s">
        <v>19</v>
      </c>
      <c r="L4" s="8">
        <f>I4-B4</f>
        <v>23</v>
      </c>
    </row>
    <row r="5" spans="1:12">
      <c r="A5" s="5" t="s">
        <v>32</v>
      </c>
      <c r="B5" s="10">
        <v>45324</v>
      </c>
      <c r="C5" s="5" t="s">
        <v>33</v>
      </c>
      <c r="D5" s="11">
        <v>4000</v>
      </c>
      <c r="E5" s="5" t="s">
        <v>17</v>
      </c>
      <c r="F5" s="10">
        <v>45325</v>
      </c>
      <c r="G5" s="10">
        <v>45329</v>
      </c>
      <c r="H5" s="10">
        <v>45353</v>
      </c>
      <c r="I5" s="5"/>
      <c r="J5" s="5"/>
      <c r="K5" s="5" t="s">
        <v>31</v>
      </c>
      <c r="L5" s="8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8"/>
    </row>
    <row r="7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8"/>
    </row>
    <row r="8" spans="1:1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8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8"/>
    </row>
    <row r="10" spans="1: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8"/>
    </row>
    <row r="11" spans="1: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8"/>
    </row>
    <row r="12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8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8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8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8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8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8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8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8"/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8"/>
    </row>
    <row r="2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8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8"/>
    </row>
    <row r="23" spans="1:1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</row>
    <row r="24" spans="1:1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8"/>
    </row>
    <row r="25" spans="1:1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8"/>
    </row>
    <row r="26" spans="1:1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8"/>
    </row>
    <row r="27" spans="1:1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8"/>
    </row>
    <row r="28" spans="1:1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8"/>
    </row>
    <row r="29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8"/>
    </row>
    <row r="30" spans="1:1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8"/>
    </row>
  </sheetData>
  <mergeCells count="2">
    <mergeCell ref="B1:C1"/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B3BF6-7D41-4F4F-B985-8C1D8465B055}">
  <dimension ref="A1:K6"/>
  <sheetViews>
    <sheetView tabSelected="1" workbookViewId="0">
      <selection activeCell="C14" sqref="C14"/>
    </sheetView>
  </sheetViews>
  <sheetFormatPr defaultRowHeight="15"/>
  <cols>
    <col min="2" max="2" width="22.42578125" bestFit="1" customWidth="1"/>
    <col min="3" max="3" width="30.85546875" bestFit="1" customWidth="1"/>
    <col min="4" max="4" width="26.28515625" customWidth="1"/>
    <col min="5" max="5" width="13.85546875" bestFit="1" customWidth="1"/>
    <col min="6" max="6" width="15.28515625" bestFit="1" customWidth="1"/>
    <col min="7" max="7" width="20" bestFit="1" customWidth="1"/>
    <col min="8" max="8" width="22.28515625" bestFit="1" customWidth="1"/>
    <col min="9" max="9" width="15.140625" customWidth="1"/>
    <col min="10" max="10" width="15.5703125" customWidth="1"/>
    <col min="11" max="11" width="18.7109375" bestFit="1" customWidth="1"/>
    <col min="13" max="13" width="30.85546875" bestFit="1" customWidth="1"/>
  </cols>
  <sheetData>
    <row r="1" spans="1:11">
      <c r="A1" s="1" t="s">
        <v>37</v>
      </c>
      <c r="B1" s="13" t="s">
        <v>38</v>
      </c>
      <c r="C1" s="13"/>
      <c r="D1" s="14" t="s">
        <v>39</v>
      </c>
      <c r="E1" s="14"/>
      <c r="F1" s="14"/>
    </row>
    <row r="3" spans="1:11" ht="26.25" customHeight="1">
      <c r="A3" s="15" t="s">
        <v>27</v>
      </c>
      <c r="B3" s="15" t="s">
        <v>20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34</v>
      </c>
      <c r="J3" s="15" t="s">
        <v>35</v>
      </c>
      <c r="K3" s="15" t="s">
        <v>36</v>
      </c>
    </row>
    <row r="4" spans="1:11">
      <c r="A4" s="5">
        <v>2024</v>
      </c>
      <c r="B4" s="6">
        <f>SUMIFS('Marketing Activity'!E:E,'Marketing Activity'!A:A,"&gt;="&amp;DATE('Marketing KPIs'!A4,1,1),'Marketing Activity'!A:A,"&lt;="&amp;DATE('Marketing KPIs'!A4,12,31))/SUMIFS('Marketing Activity'!F:F,'Marketing Activity'!A:A,"&gt;="&amp;DATE('Marketing KPIs'!A4,1,1),'Marketing Activity'!A:A,"&lt;="&amp;DATE('Marketing KPIs'!A4,12,31))</f>
        <v>7.333333333333333</v>
      </c>
      <c r="C4" s="7">
        <f>COUNTIFS('Prospect Pipeline'!B:B,"&gt;="&amp;DATE('Marketing KPIs'!A4,1,1),'Prospect Pipeline'!E:E,"Yes")/COUNTIF('Prospect Pipeline'!B:B,"&gt;="&amp;DATE('Marketing KPIs'!A4,1,1))</f>
        <v>1</v>
      </c>
      <c r="D4" s="7">
        <f>COUNTIFS('Prospect Pipeline'!B:B,"&gt;="&amp;DATE('Marketing KPIs'!A4,1,1),'Prospect Pipeline'!K:K,"Closed")/COUNTIFS('Prospect Pipeline'!B:B,"&gt;="&amp;DATE('Marketing KPIs'!A4,1,1),'Prospect Pipeline'!E:E,"Yes")</f>
        <v>0.5</v>
      </c>
      <c r="E4" s="8">
        <f>AVERAGEIFS('Prospect Pipeline'!L:L,'Prospect Pipeline'!B:B,"&gt;="&amp;DATE('Marketing KPIs'!A4,1,1))</f>
        <v>23</v>
      </c>
      <c r="F4" s="9">
        <f>AVERAGEIFS('Prospect Pipeline'!J:J,'Prospect Pipeline'!B:B,"&gt;="&amp;DATE('Marketing KPIs'!A4,1,1))</f>
        <v>4500</v>
      </c>
      <c r="G4" s="9">
        <f>AVERAGEIFS('Prospect Pipeline'!D:D,'Prospect Pipeline'!B:B,"&gt;="&amp;DATE('Marketing KPIs'!A4,1,1),'Prospect Pipeline'!K:K,"Active")</f>
        <v>4000</v>
      </c>
      <c r="H4" s="9">
        <f>(SUMIFS('Marketing Activity'!E:E,'Marketing Activity'!A:A,"&gt;="&amp;DATE('Marketing KPIs'!A4,1,1),'Marketing Activity'!A:A,"&lt;="&amp;DATE('Marketing KPIs'!A4,12,31))+(COUNTIFS('Prospect Pipeline'!F:F,"&gt;="&amp;DATE('Marketing KPIs'!A4,1,1),'Prospect Pipeline'!F:F,"&lt;="&amp;DATE('Marketing KPIs'!A4,12,31))+COUNTIFS('Prospect Pipeline'!G:G,"&gt;="&amp;DATE('Marketing KPIs'!A4,1,1),'Prospect Pipeline'!F:F,"&lt;="&amp;DATE('Marketing KPIs'!A4,12,31))+COUNTIFS('Prospect Pipeline'!H:H,"&gt;="&amp;DATE('Marketing KPIs'!A4,1,1),'Prospect Pipeline'!F:F,"&lt;="&amp;DATE('Marketing KPIs'!A4,12,31)))*'Marketing KPIs'!K4)*(I4/J4)+SUMIFS('Marketing Activity'!D:D,'Marketing Activity'!A:A,"&gt;="&amp;DATE('Marketing KPIs'!A4,1,1),'Marketing Activity'!A:A,"&lt;="&amp;DATE('Marketing KPIs'!A4,12,31))</f>
        <v>3115.909090909091</v>
      </c>
      <c r="I4" s="4">
        <v>175000</v>
      </c>
      <c r="J4" s="5">
        <v>2200</v>
      </c>
      <c r="K4" s="5">
        <v>1.5</v>
      </c>
    </row>
    <row r="5" spans="1:11">
      <c r="A5" s="5">
        <v>2025</v>
      </c>
      <c r="B5" s="8">
        <f>SUMIFS('Marketing Activity'!E:E,'Marketing Activity'!A:A,"&gt;="&amp;DATE('Marketing KPIs'!A5,1,1),'Marketing Activity'!A:A,"&lt;="&amp;DATE('Marketing KPIs'!A5,12,31))</f>
        <v>0</v>
      </c>
      <c r="C5" s="8"/>
      <c r="D5" s="8"/>
      <c r="E5" s="8"/>
      <c r="F5" s="8"/>
      <c r="G5" s="8"/>
      <c r="H5" s="8"/>
      <c r="I5" s="5"/>
      <c r="J5" s="5"/>
      <c r="K5" s="5"/>
    </row>
    <row r="6" spans="1:11">
      <c r="A6" s="5">
        <v>2026</v>
      </c>
      <c r="B6" s="8">
        <f>SUMIFS('Marketing Activity'!E:E,'Marketing Activity'!A:A,"&gt;="&amp;DATE('Marketing KPIs'!A6,1,1),'Marketing Activity'!A:A,"&lt;="&amp;DATE('Marketing KPIs'!A6,12,31))</f>
        <v>0</v>
      </c>
      <c r="C6" s="8"/>
      <c r="D6" s="8"/>
      <c r="E6" s="8"/>
      <c r="F6" s="8"/>
      <c r="G6" s="8"/>
      <c r="H6" s="8"/>
      <c r="I6" s="5"/>
      <c r="J6" s="5"/>
      <c r="K6" s="5"/>
    </row>
  </sheetData>
  <mergeCells count="2">
    <mergeCell ref="B1:C1"/>
    <mergeCell ref="D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a18ff1-9148-4a63-9bb5-69bf1f8721d3">
      <Terms xmlns="http://schemas.microsoft.com/office/infopath/2007/PartnerControls"/>
    </lcf76f155ced4ddcb4097134ff3c332f>
    <TaxCatchAll xmlns="0586afe6-2814-4cb5-92c4-af72f2aea3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932D408BF91848964C9A72B99A6DAF" ma:contentTypeVersion="14" ma:contentTypeDescription="Create a new document." ma:contentTypeScope="" ma:versionID="e1ddc4fc94ddae01136e5297f1525679">
  <xsd:schema xmlns:xsd="http://www.w3.org/2001/XMLSchema" xmlns:xs="http://www.w3.org/2001/XMLSchema" xmlns:p="http://schemas.microsoft.com/office/2006/metadata/properties" xmlns:ns2="0586afe6-2814-4cb5-92c4-af72f2aea325" xmlns:ns3="4ba18ff1-9148-4a63-9bb5-69bf1f8721d3" targetNamespace="http://schemas.microsoft.com/office/2006/metadata/properties" ma:root="true" ma:fieldsID="cd6a06a6405723f8a730cac1f3b8457e" ns2:_="" ns3:_="">
    <xsd:import namespace="0586afe6-2814-4cb5-92c4-af72f2aea325"/>
    <xsd:import namespace="4ba18ff1-9148-4a63-9bb5-69bf1f8721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6afe6-2814-4cb5-92c4-af72f2aea3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c868871-36f6-400f-8f35-7bb0f0ee22e0}" ma:internalName="TaxCatchAll" ma:showField="CatchAllData" ma:web="0586afe6-2814-4cb5-92c4-af72f2aea3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18ff1-9148-4a63-9bb5-69bf1f8721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e945071-b0b2-41b6-a98a-e3d949953f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AB75DE-3C93-494D-958F-7D6C4AABE024}">
  <ds:schemaRefs>
    <ds:schemaRef ds:uri="http://schemas.microsoft.com/office/2006/metadata/properties"/>
    <ds:schemaRef ds:uri="http://schemas.microsoft.com/office/infopath/2007/PartnerControls"/>
    <ds:schemaRef ds:uri="4ba18ff1-9148-4a63-9bb5-69bf1f8721d3"/>
    <ds:schemaRef ds:uri="0586afe6-2814-4cb5-92c4-af72f2aea325"/>
  </ds:schemaRefs>
</ds:datastoreItem>
</file>

<file path=customXml/itemProps2.xml><?xml version="1.0" encoding="utf-8"?>
<ds:datastoreItem xmlns:ds="http://schemas.openxmlformats.org/officeDocument/2006/customXml" ds:itemID="{6C3F9E1C-8CB6-4A57-B3BC-E31A0240A7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DDAC85-5CE6-447F-920A-2BA41E9E5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86afe6-2814-4cb5-92c4-af72f2aea325"/>
    <ds:schemaRef ds:uri="4ba18ff1-9148-4a63-9bb5-69bf1f8721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Marketing Activity</vt:lpstr>
      <vt:lpstr>Prospect Pipeline</vt:lpstr>
      <vt:lpstr>Marketing KPIs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Kitces</dc:creator>
  <cp:lastModifiedBy>Estelle Di Francia</cp:lastModifiedBy>
  <dcterms:created xsi:type="dcterms:W3CDTF">2024-02-07T19:40:44Z</dcterms:created>
  <dcterms:modified xsi:type="dcterms:W3CDTF">2024-02-22T20:04:02Z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0x010100E6932D408BF91848964C9A72B99A6DAF</vt:lpwstr>
  </property>
  <property fmtid="{D5CDD505-2E9C-101B-9397-08002B2CF9AE}" pid="3" name="MediaServiceImageTags">
    <vt:lpwstr/>
  </property>
</Properties>
</file>